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405" windowWidth="14805" windowHeight="7710"/>
  </bookViews>
  <sheets>
    <sheet name="отчет год" sheetId="29" r:id="rId1"/>
  </sheets>
  <definedNames>
    <definedName name="_xlnm.Print_Titles" localSheetId="0">'отчет год'!$4:$5</definedName>
    <definedName name="_xlnm.Print_Area" localSheetId="0">'отчет год'!$A$1:$I$81</definedName>
  </definedNames>
  <calcPr calcId="144525"/>
</workbook>
</file>

<file path=xl/calcChain.xml><?xml version="1.0" encoding="utf-8"?>
<calcChain xmlns="http://schemas.openxmlformats.org/spreadsheetml/2006/main">
  <c r="G80" i="29" l="1"/>
  <c r="G79" i="29"/>
  <c r="G78" i="29"/>
  <c r="G76" i="29"/>
  <c r="G74" i="29"/>
  <c r="G73" i="29"/>
  <c r="G72" i="29"/>
  <c r="G70" i="29"/>
  <c r="G69" i="29"/>
  <c r="G68" i="29"/>
  <c r="G67" i="29"/>
  <c r="G65" i="29"/>
  <c r="G64" i="29"/>
  <c r="G63" i="29"/>
  <c r="G62" i="29"/>
  <c r="G61" i="29"/>
  <c r="G59" i="29"/>
  <c r="G58" i="29"/>
  <c r="G57" i="29"/>
  <c r="G56" i="29"/>
  <c r="G55" i="29"/>
  <c r="G54" i="29"/>
  <c r="G52" i="29"/>
  <c r="G51" i="29"/>
  <c r="G49" i="29"/>
  <c r="G48" i="29"/>
  <c r="G47" i="29"/>
  <c r="G46" i="29"/>
  <c r="G45" i="29"/>
  <c r="G44" i="29"/>
  <c r="G42" i="29"/>
  <c r="G41" i="29"/>
  <c r="G40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3" i="29"/>
  <c r="G22" i="29"/>
  <c r="G21" i="29"/>
  <c r="G18" i="29"/>
  <c r="G16" i="29"/>
  <c r="G15" i="29"/>
  <c r="G14" i="29"/>
  <c r="G13" i="29"/>
  <c r="G12" i="29"/>
  <c r="G11" i="29"/>
  <c r="G10" i="29"/>
  <c r="G9" i="29"/>
  <c r="G8" i="29"/>
  <c r="G7" i="29"/>
  <c r="C77" i="29"/>
  <c r="G77" i="29" s="1"/>
  <c r="C75" i="29"/>
  <c r="C71" i="29"/>
  <c r="C66" i="29"/>
  <c r="C60" i="29"/>
  <c r="C53" i="29"/>
  <c r="C50" i="29"/>
  <c r="C43" i="29"/>
  <c r="C39" i="29"/>
  <c r="C34" i="29"/>
  <c r="C24" i="29"/>
  <c r="C19" i="29"/>
  <c r="C17" i="29"/>
  <c r="C6" i="29"/>
  <c r="I80" i="29"/>
  <c r="H80" i="29"/>
  <c r="I78" i="29"/>
  <c r="H78" i="29"/>
  <c r="F77" i="29"/>
  <c r="E77" i="29"/>
  <c r="D77" i="29"/>
  <c r="I76" i="29"/>
  <c r="H76" i="29"/>
  <c r="F75" i="29"/>
  <c r="E75" i="29"/>
  <c r="D75" i="29"/>
  <c r="I74" i="29"/>
  <c r="H74" i="29"/>
  <c r="I73" i="29"/>
  <c r="H73" i="29"/>
  <c r="I72" i="29"/>
  <c r="H72" i="29"/>
  <c r="I71" i="29"/>
  <c r="F71" i="29"/>
  <c r="G71" i="29" s="1"/>
  <c r="E71" i="29"/>
  <c r="D71" i="29"/>
  <c r="I70" i="29"/>
  <c r="H70" i="29"/>
  <c r="I69" i="29"/>
  <c r="H69" i="29"/>
  <c r="I68" i="29"/>
  <c r="H68" i="29"/>
  <c r="I67" i="29"/>
  <c r="H67" i="29"/>
  <c r="F66" i="29"/>
  <c r="I66" i="29" s="1"/>
  <c r="E66" i="29"/>
  <c r="D66" i="29"/>
  <c r="I65" i="29"/>
  <c r="H65" i="29"/>
  <c r="I64" i="29"/>
  <c r="H64" i="29"/>
  <c r="I63" i="29"/>
  <c r="H63" i="29"/>
  <c r="I62" i="29"/>
  <c r="H62" i="29"/>
  <c r="I61" i="29"/>
  <c r="H61" i="29"/>
  <c r="I60" i="29"/>
  <c r="F60" i="29"/>
  <c r="G60" i="29" s="1"/>
  <c r="E60" i="29"/>
  <c r="D60" i="29"/>
  <c r="H60" i="29" s="1"/>
  <c r="I59" i="29"/>
  <c r="H59" i="29"/>
  <c r="I58" i="29"/>
  <c r="H58" i="29"/>
  <c r="I57" i="29"/>
  <c r="H57" i="29"/>
  <c r="I56" i="29"/>
  <c r="H56" i="29"/>
  <c r="I55" i="29"/>
  <c r="H55" i="29"/>
  <c r="I54" i="29"/>
  <c r="H54" i="29"/>
  <c r="F53" i="29"/>
  <c r="I53" i="29" s="1"/>
  <c r="E53" i="29"/>
  <c r="D53" i="29"/>
  <c r="I52" i="29"/>
  <c r="H52" i="29"/>
  <c r="I51" i="29"/>
  <c r="H51" i="29"/>
  <c r="F50" i="29"/>
  <c r="H50" i="29" s="1"/>
  <c r="E50" i="29"/>
  <c r="D50" i="29"/>
  <c r="I49" i="29"/>
  <c r="H49" i="29"/>
  <c r="I48" i="29"/>
  <c r="H48" i="29"/>
  <c r="I47" i="29"/>
  <c r="H47" i="29"/>
  <c r="I46" i="29"/>
  <c r="H46" i="29"/>
  <c r="I45" i="29"/>
  <c r="H45" i="29"/>
  <c r="I44" i="29"/>
  <c r="H44" i="29"/>
  <c r="H43" i="29"/>
  <c r="F43" i="29"/>
  <c r="G43" i="29" s="1"/>
  <c r="E43" i="29"/>
  <c r="D43" i="29"/>
  <c r="I42" i="29"/>
  <c r="H42" i="29"/>
  <c r="I41" i="29"/>
  <c r="H41" i="29"/>
  <c r="I40" i="29"/>
  <c r="H40" i="29"/>
  <c r="F39" i="29"/>
  <c r="G39" i="29" s="1"/>
  <c r="E39" i="29"/>
  <c r="D39" i="29"/>
  <c r="I38" i="29"/>
  <c r="H38" i="29"/>
  <c r="I37" i="29"/>
  <c r="H37" i="29"/>
  <c r="I36" i="29"/>
  <c r="H36" i="29"/>
  <c r="I35" i="29"/>
  <c r="H35" i="29"/>
  <c r="F34" i="29"/>
  <c r="H34" i="29" s="1"/>
  <c r="E34" i="29"/>
  <c r="I34" i="29" s="1"/>
  <c r="D34" i="29"/>
  <c r="I33" i="29"/>
  <c r="H33" i="29"/>
  <c r="I32" i="29"/>
  <c r="H32" i="29"/>
  <c r="I31" i="29"/>
  <c r="H31" i="29"/>
  <c r="I30" i="29"/>
  <c r="H30" i="29"/>
  <c r="I29" i="29"/>
  <c r="H29" i="29"/>
  <c r="I28" i="29"/>
  <c r="H28" i="29"/>
  <c r="I27" i="29"/>
  <c r="H27" i="29"/>
  <c r="I26" i="29"/>
  <c r="H26" i="29"/>
  <c r="I25" i="29"/>
  <c r="H25" i="29"/>
  <c r="F24" i="29"/>
  <c r="H24" i="29" s="1"/>
  <c r="E24" i="29"/>
  <c r="D24" i="29"/>
  <c r="I23" i="29"/>
  <c r="H23" i="29"/>
  <c r="I22" i="29"/>
  <c r="H22" i="29"/>
  <c r="I21" i="29"/>
  <c r="H21" i="29"/>
  <c r="F19" i="29"/>
  <c r="I19" i="29" s="1"/>
  <c r="E19" i="29"/>
  <c r="D19" i="29"/>
  <c r="I18" i="29"/>
  <c r="H18" i="29"/>
  <c r="F17" i="29"/>
  <c r="G17" i="29" s="1"/>
  <c r="E17" i="29"/>
  <c r="D17" i="29"/>
  <c r="H17" i="29" s="1"/>
  <c r="I16" i="29"/>
  <c r="H16" i="29"/>
  <c r="I15" i="29"/>
  <c r="H15" i="29"/>
  <c r="I14" i="29"/>
  <c r="H14" i="29"/>
  <c r="I13" i="29"/>
  <c r="H13" i="29"/>
  <c r="I12" i="29"/>
  <c r="H12" i="29"/>
  <c r="I11" i="29"/>
  <c r="H11" i="29"/>
  <c r="I10" i="29"/>
  <c r="H10" i="29"/>
  <c r="I9" i="29"/>
  <c r="H9" i="29"/>
  <c r="I8" i="29"/>
  <c r="H8" i="29"/>
  <c r="I7" i="29"/>
  <c r="H7" i="29"/>
  <c r="F6" i="29"/>
  <c r="G6" i="29" s="1"/>
  <c r="E6" i="29"/>
  <c r="D6" i="29"/>
  <c r="D81" i="29" s="1"/>
  <c r="G50" i="29" l="1"/>
  <c r="G66" i="29"/>
  <c r="I43" i="29"/>
  <c r="H71" i="29"/>
  <c r="I75" i="29"/>
  <c r="G75" i="29"/>
  <c r="I6" i="29"/>
  <c r="I17" i="29"/>
  <c r="H39" i="29"/>
  <c r="G19" i="29"/>
  <c r="G24" i="29"/>
  <c r="G53" i="29"/>
  <c r="E81" i="29"/>
  <c r="I77" i="29"/>
  <c r="C81" i="29"/>
  <c r="H77" i="29"/>
  <c r="F81" i="29"/>
  <c r="G81" i="29" s="1"/>
  <c r="H6" i="29"/>
  <c r="H19" i="29"/>
  <c r="I24" i="29"/>
  <c r="I39" i="29"/>
  <c r="I50" i="29"/>
  <c r="H53" i="29"/>
  <c r="H66" i="29"/>
  <c r="H75" i="29"/>
  <c r="I81" i="29" l="1"/>
  <c r="H81" i="29"/>
</calcChain>
</file>

<file path=xl/sharedStrings.xml><?xml version="1.0" encoding="utf-8"?>
<sst xmlns="http://schemas.openxmlformats.org/spreadsheetml/2006/main" count="165" uniqueCount="164">
  <si>
    <t/>
  </si>
  <si>
    <t>Наименование</t>
  </si>
  <si>
    <t>Раздел, подраздел</t>
  </si>
  <si>
    <t>1</t>
  </si>
  <si>
    <t>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</si>
  <si>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</si>
  <si>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</si>
  <si>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</si>
  <si>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</si>
  <si>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</si>
  <si>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</si>
  <si>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</si>
  <si>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</si>
  <si>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</si>
  <si>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</si>
  <si>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</si>
  <si>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</si>
  <si>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</si>
  <si>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</si>
  <si>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</si>
  <si>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</si>
  <si>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</si>
  <si>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</si>
  <si>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</si>
  <si>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</si>
  <si>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</si>
  <si>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</si>
  <si>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</si>
  <si>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</si>
  <si>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</si>
  <si>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</si>
  <si>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</si>
  <si>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</si>
  <si>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</si>
  <si>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</si>
  <si>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</si>
  <si>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</si>
  <si>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</si>
  <si>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</si>
  <si>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</si>
  <si>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</si>
  <si>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</si>
  <si>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</si>
  <si>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</si>
  <si>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</si>
  <si>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</si>
  <si>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</si>
  <si>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</si>
  <si>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</si>
  <si>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</si>
  <si>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</si>
  <si>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</si>
  <si>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</si>
  <si>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</si>
  <si>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</si>
  <si>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</si>
  <si>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</si>
  <si>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</si>
  <si>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</si>
  <si>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</si>
  <si>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</si>
  <si>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</si>
  <si>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</si>
  <si>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</si>
  <si>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</si>
  <si>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</si>
  <si>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</si>
  <si>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</si>
  <si>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</si>
  <si>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</si>
  <si>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</si>
  <si>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</si>
  <si>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</si>
  <si>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</si>
  <si>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</si>
  <si>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</si>
  <si>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</si>
  <si>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</si>
  <si>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</si>
  <si>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</si>
  <si>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</si>
  <si>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</si>
  <si>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</si>
  <si>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</si>
  <si>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</si>
  <si>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</si>
  <si>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</si>
  <si>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</si>
  <si>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</si>
  <si>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</si>
  <si>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</si>
  <si>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</si>
  <si>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</si>
  <si>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</si>
  <si>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</si>
  <si>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</si>
  <si>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</si>
  <si>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</si>
  <si>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</si>
  <si>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</si>
  <si>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</si>
  <si>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</si>
  <si>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</si>
  <si>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</si>
  <si>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</si>
  <si>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</si>
  <si>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</si>
  <si>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</si>
  <si>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</si>
  <si>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</si>
  <si>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</si>
  <si>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</si>
  <si>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</si>
  <si>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</si>
  <si>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</si>
  <si>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</si>
  <si>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</si>
  <si>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</si>
  <si>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</si>
  <si>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</si>
  <si>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</si>
  <si>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</si>
  <si>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</si>
  <si>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</si>
  <si>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</si>
  <si>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</si>
  <si>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</si>
  <si>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</si>
  <si>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</si>
  <si>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</si>
  <si>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</si>
  <si>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</si>
  <si>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</si>
  <si>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</si>
  <si>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</si>
  <si>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</si>
  <si>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</si>
  <si>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</si>
  <si>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</si>
  <si>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</si>
  <si>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</si>
  <si>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</si>
  <si>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</si>
  <si>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</si>
  <si>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</si>
  <si>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</si>
  <si>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</si>
  <si>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</si>
  <si>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</si>
  <si>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</si>
  <si>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Прочие межбюджетные трансферты общего характера</t>
  </si>
  <si>
    <t>1403</t>
  </si>
  <si>
    <t>ВСЕГО</t>
  </si>
  <si>
    <t>(в рублях)</t>
  </si>
  <si>
    <t>Бюджетные ассигнования в соответствии с уточненной бюджетной росписью расходов</t>
  </si>
  <si>
    <t>Исполнено</t>
  </si>
  <si>
    <t>% исполнения к утвержденному плану</t>
  </si>
  <si>
    <t>% исполнения к бюджетной росписи</t>
  </si>
  <si>
    <t>Органы юстиции</t>
  </si>
  <si>
    <t>0304</t>
  </si>
  <si>
    <t>Бюджетные ассигнования в соответствии с Законом Калужской области от 27.11.2014 № 647-ОЗ (в ред. Законов КО от 10.02.2015 № 680-ОЗ, от 27.03.2015 № 698-ОЗ, от 24.12.2015 № 48-ОЗ)</t>
  </si>
  <si>
    <t xml:space="preserve">Бюджетные ассигнования в соответствии с Законом Калужской области от 27.11.2014 № 647-ОЗ </t>
  </si>
  <si>
    <t>% исполнения к уточненному плану</t>
  </si>
  <si>
    <t>Сведения о фактически произведенных расходах областного бюджета по разделам и подразделам функциональной классификации расходов бюджетов Российской Федерации в сравнении с первоначально утвержденными законом о бюджете значениями и с уточненными значениями с учетом внесенных изменений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</si>
</sst>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rgb="FF000000"/>
      <name val="Times New Roman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name val="Arial Cyr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>
      <alignment vertical="top" wrapText="1"/>
    </xf>
    <xf numFmtId="164" fontId="8" fillId="0" borderId="1">
      <alignment wrapText="1"/>
    </xf>
    <xf numFmtId="164" fontId="9" fillId="0" borderId="2" applyBorder="0">
      <alignment wrapText="1"/>
    </xf>
    <xf numFmtId="164" fontId="10" fillId="0" borderId="2" applyBorder="0">
      <alignment wrapText="1"/>
    </xf>
    <xf numFmtId="0" fontId="7" fillId="0" borderId="0"/>
    <xf numFmtId="1" fontId="6" fillId="0" borderId="0"/>
  </cellStyleXfs>
  <cellXfs count="38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5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49" fontId="11" fillId="0" borderId="3" xfId="5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49" fontId="11" fillId="0" borderId="8" xfId="5" applyNumberFormat="1" applyFont="1" applyFill="1" applyBorder="1" applyAlignment="1" applyProtection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4" fontId="5" fillId="2" borderId="6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</cellXfs>
  <cellStyles count="6">
    <cellStyle name="ЗГ1" xfId="1"/>
    <cellStyle name="ЗГ2" xfId="2"/>
    <cellStyle name="ЗГ3" xfId="3"/>
    <cellStyle name="Обычный" xfId="0" builtinId="0"/>
    <cellStyle name="Обычный 2" xfId="4"/>
    <cellStyle name="ТЕКСТ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>
      <selection activeCell="D16" sqref="D16"/>
    </sheetView>
  </sheetViews>
  <sheetFormatPr defaultColWidth="8.83203125" defaultRowHeight="12.75" x14ac:dyDescent="0.2"/>
  <cols>
    <col min="1" max="1" width="64.1640625" style="1" customWidth="1"/>
    <col min="2" max="2" width="11.1640625" style="1" customWidth="1"/>
    <col min="3" max="3" width="23.1640625" style="1" customWidth="1"/>
    <col min="4" max="4" width="24.5" style="1" customWidth="1"/>
    <col min="5" max="5" width="21.5" style="1" customWidth="1"/>
    <col min="6" max="6" width="22" style="1" customWidth="1"/>
    <col min="7" max="7" width="19" style="1" customWidth="1"/>
    <col min="8" max="8" width="17.83203125" style="1" customWidth="1"/>
    <col min="9" max="9" width="20.33203125" style="1" customWidth="1"/>
    <col min="10" max="16384" width="8.83203125" style="1"/>
  </cols>
  <sheetData>
    <row r="1" spans="1:9" ht="16.899999999999999" customHeight="1" x14ac:dyDescent="0.2"/>
    <row r="2" spans="1:9" ht="64.5" customHeight="1" x14ac:dyDescent="0.2">
      <c r="A2" s="36" t="s">
        <v>163</v>
      </c>
      <c r="B2" s="36"/>
      <c r="C2" s="36"/>
      <c r="D2" s="36"/>
      <c r="E2" s="36"/>
      <c r="F2" s="36"/>
      <c r="G2" s="36"/>
      <c r="H2" s="37"/>
      <c r="I2" s="37"/>
    </row>
    <row r="3" spans="1:9" ht="18.600000000000001" customHeight="1" x14ac:dyDescent="0.2">
      <c r="A3" s="1" t="s">
        <v>0</v>
      </c>
      <c r="I3" s="3" t="s">
        <v>153</v>
      </c>
    </row>
    <row r="4" spans="1:9" ht="122.25" customHeight="1" x14ac:dyDescent="0.2">
      <c r="A4" s="6" t="s">
        <v>1</v>
      </c>
      <c r="B4" s="16" t="s">
        <v>2</v>
      </c>
      <c r="C4" s="18" t="s">
        <v>161</v>
      </c>
      <c r="D4" s="18" t="s">
        <v>160</v>
      </c>
      <c r="E4" s="17" t="s">
        <v>154</v>
      </c>
      <c r="F4" s="7" t="s">
        <v>155</v>
      </c>
      <c r="G4" s="8" t="s">
        <v>156</v>
      </c>
      <c r="H4" s="8" t="s">
        <v>162</v>
      </c>
      <c r="I4" s="8" t="s">
        <v>157</v>
      </c>
    </row>
    <row r="5" spans="1:9" ht="13.15" customHeight="1" x14ac:dyDescent="0.2">
      <c r="A5" s="19" t="s">
        <v>3</v>
      </c>
      <c r="B5" s="20" t="s">
        <v>4</v>
      </c>
      <c r="C5" s="21">
        <v>3</v>
      </c>
      <c r="D5" s="22">
        <v>4</v>
      </c>
      <c r="E5" s="23">
        <v>5</v>
      </c>
      <c r="F5" s="19">
        <v>6</v>
      </c>
      <c r="G5" s="19">
        <v>7</v>
      </c>
      <c r="H5" s="24">
        <v>8</v>
      </c>
      <c r="I5" s="24">
        <v>9</v>
      </c>
    </row>
    <row r="6" spans="1:9" s="4" customFormat="1" ht="15.75" x14ac:dyDescent="0.25">
      <c r="A6" s="25" t="s">
        <v>5</v>
      </c>
      <c r="B6" s="26" t="s">
        <v>6</v>
      </c>
      <c r="C6" s="27">
        <f>SUM(C7:C16)</f>
        <v>2362995200</v>
      </c>
      <c r="D6" s="27">
        <f>SUM(D7:D16)</f>
        <v>1226696071.46</v>
      </c>
      <c r="E6" s="27">
        <f>SUM(E7:E16)</f>
        <v>1216764005.3099999</v>
      </c>
      <c r="F6" s="27">
        <f>SUM(F7:F16)</f>
        <v>1199946214.1199999</v>
      </c>
      <c r="G6" s="28">
        <f>F6/C6*100</f>
        <v>50.780730071732684</v>
      </c>
      <c r="H6" s="28">
        <f t="shared" ref="H6:H19" si="0">F6/D6*100</f>
        <v>97.819357380988208</v>
      </c>
      <c r="I6" s="28">
        <f t="shared" ref="I6:I19" si="1">F6/E6*100</f>
        <v>98.617826372525258</v>
      </c>
    </row>
    <row r="7" spans="1:9" ht="47.25" x14ac:dyDescent="0.25">
      <c r="A7" s="29" t="s">
        <v>7</v>
      </c>
      <c r="B7" s="30" t="s">
        <v>8</v>
      </c>
      <c r="C7" s="31">
        <v>4980770</v>
      </c>
      <c r="D7" s="31">
        <v>5199595.99</v>
      </c>
      <c r="E7" s="31">
        <v>4893940.0199999996</v>
      </c>
      <c r="F7" s="31">
        <v>4893940.0199999996</v>
      </c>
      <c r="G7" s="32">
        <f>F7/C7*100</f>
        <v>98.256695651475567</v>
      </c>
      <c r="H7" s="32">
        <f t="shared" si="0"/>
        <v>94.121543854794751</v>
      </c>
      <c r="I7" s="32">
        <f t="shared" si="1"/>
        <v>100</v>
      </c>
    </row>
    <row r="8" spans="1:9" ht="63" x14ac:dyDescent="0.25">
      <c r="A8" s="29" t="s">
        <v>9</v>
      </c>
      <c r="B8" s="30" t="s">
        <v>10</v>
      </c>
      <c r="C8" s="31">
        <v>113715000</v>
      </c>
      <c r="D8" s="31">
        <v>96179909.810000002</v>
      </c>
      <c r="E8" s="31">
        <v>98678850.129999995</v>
      </c>
      <c r="F8" s="31">
        <v>98678850.129999995</v>
      </c>
      <c r="G8" s="32">
        <f t="shared" ref="G8:G16" si="2">F8/C8*100</f>
        <v>86.77733819636812</v>
      </c>
      <c r="H8" s="32">
        <f t="shared" si="0"/>
        <v>102.59819366116744</v>
      </c>
      <c r="I8" s="32">
        <f t="shared" si="1"/>
        <v>100</v>
      </c>
    </row>
    <row r="9" spans="1:9" ht="63" x14ac:dyDescent="0.25">
      <c r="A9" s="29" t="s">
        <v>11</v>
      </c>
      <c r="B9" s="30" t="s">
        <v>12</v>
      </c>
      <c r="C9" s="31">
        <v>136838430</v>
      </c>
      <c r="D9" s="31">
        <v>133791416.27</v>
      </c>
      <c r="E9" s="31">
        <v>139683357.69999999</v>
      </c>
      <c r="F9" s="31">
        <v>139683357.69999999</v>
      </c>
      <c r="G9" s="32">
        <f t="shared" si="2"/>
        <v>102.07904146517903</v>
      </c>
      <c r="H9" s="32">
        <f t="shared" si="0"/>
        <v>104.40382619024651</v>
      </c>
      <c r="I9" s="32">
        <f t="shared" si="1"/>
        <v>100</v>
      </c>
    </row>
    <row r="10" spans="1:9" ht="15.75" x14ac:dyDescent="0.25">
      <c r="A10" s="29" t="s">
        <v>13</v>
      </c>
      <c r="B10" s="30" t="s">
        <v>14</v>
      </c>
      <c r="C10" s="31">
        <v>134027000</v>
      </c>
      <c r="D10" s="31">
        <v>132861424.81</v>
      </c>
      <c r="E10" s="31">
        <v>134147944.03</v>
      </c>
      <c r="F10" s="31">
        <v>134103102.06999999</v>
      </c>
      <c r="G10" s="32">
        <f t="shared" si="2"/>
        <v>100.05678114857453</v>
      </c>
      <c r="H10" s="32">
        <f t="shared" si="0"/>
        <v>100.93456566627648</v>
      </c>
      <c r="I10" s="32">
        <f t="shared" si="1"/>
        <v>99.966572756426302</v>
      </c>
    </row>
    <row r="11" spans="1:9" ht="47.25" x14ac:dyDescent="0.25">
      <c r="A11" s="29" t="s">
        <v>15</v>
      </c>
      <c r="B11" s="30" t="s">
        <v>16</v>
      </c>
      <c r="C11" s="31">
        <v>179754800</v>
      </c>
      <c r="D11" s="31">
        <v>165734574.90000001</v>
      </c>
      <c r="E11" s="31">
        <v>163405576.83000001</v>
      </c>
      <c r="F11" s="31">
        <v>163405576.83000001</v>
      </c>
      <c r="G11" s="32">
        <f t="shared" si="2"/>
        <v>90.904708430595463</v>
      </c>
      <c r="H11" s="32">
        <f t="shared" si="0"/>
        <v>98.594742182549865</v>
      </c>
      <c r="I11" s="32">
        <f t="shared" si="1"/>
        <v>100</v>
      </c>
    </row>
    <row r="12" spans="1:9" ht="15.75" x14ac:dyDescent="0.25">
      <c r="A12" s="29" t="s">
        <v>17</v>
      </c>
      <c r="B12" s="30" t="s">
        <v>18</v>
      </c>
      <c r="C12" s="31">
        <v>155087600</v>
      </c>
      <c r="D12" s="31">
        <v>126209568.73999999</v>
      </c>
      <c r="E12" s="31">
        <v>124852337.23999999</v>
      </c>
      <c r="F12" s="31">
        <v>124800183.23999999</v>
      </c>
      <c r="G12" s="32">
        <f t="shared" si="2"/>
        <v>80.47076828837379</v>
      </c>
      <c r="H12" s="32">
        <f t="shared" si="0"/>
        <v>98.88329742818199</v>
      </c>
      <c r="I12" s="32">
        <f t="shared" si="1"/>
        <v>99.958227454004529</v>
      </c>
    </row>
    <row r="13" spans="1:9" ht="15.75" x14ac:dyDescent="0.25">
      <c r="A13" s="29" t="s">
        <v>19</v>
      </c>
      <c r="B13" s="30" t="s">
        <v>20</v>
      </c>
      <c r="C13" s="31">
        <v>12900000</v>
      </c>
      <c r="D13" s="31">
        <v>12500000</v>
      </c>
      <c r="E13" s="31">
        <v>12500000</v>
      </c>
      <c r="F13" s="31">
        <v>12500000</v>
      </c>
      <c r="G13" s="32">
        <f t="shared" si="2"/>
        <v>96.899224806201545</v>
      </c>
      <c r="H13" s="32">
        <f t="shared" si="0"/>
        <v>100</v>
      </c>
      <c r="I13" s="32">
        <f t="shared" si="1"/>
        <v>100</v>
      </c>
    </row>
    <row r="14" spans="1:9" ht="15.75" x14ac:dyDescent="0.25">
      <c r="A14" s="29" t="s">
        <v>21</v>
      </c>
      <c r="B14" s="30" t="s">
        <v>22</v>
      </c>
      <c r="C14" s="31">
        <v>40000000</v>
      </c>
      <c r="D14" s="31">
        <v>3850618</v>
      </c>
      <c r="E14" s="31">
        <v>3354171</v>
      </c>
      <c r="F14" s="31">
        <v>0</v>
      </c>
      <c r="G14" s="32">
        <f t="shared" si="2"/>
        <v>0</v>
      </c>
      <c r="H14" s="32">
        <f t="shared" si="0"/>
        <v>0</v>
      </c>
      <c r="I14" s="32">
        <f t="shared" si="1"/>
        <v>0</v>
      </c>
    </row>
    <row r="15" spans="1:9" ht="31.5" x14ac:dyDescent="0.25">
      <c r="A15" s="29" t="s">
        <v>23</v>
      </c>
      <c r="B15" s="30" t="s">
        <v>24</v>
      </c>
      <c r="C15" s="31">
        <v>360000</v>
      </c>
      <c r="D15" s="31">
        <v>360000</v>
      </c>
      <c r="E15" s="31">
        <v>360000</v>
      </c>
      <c r="F15" s="31">
        <v>360000</v>
      </c>
      <c r="G15" s="32">
        <f t="shared" si="2"/>
        <v>100</v>
      </c>
      <c r="H15" s="32">
        <f t="shared" si="0"/>
        <v>100</v>
      </c>
      <c r="I15" s="32">
        <f t="shared" si="1"/>
        <v>100</v>
      </c>
    </row>
    <row r="16" spans="1:9" ht="15.75" x14ac:dyDescent="0.25">
      <c r="A16" s="29" t="s">
        <v>25</v>
      </c>
      <c r="B16" s="30" t="s">
        <v>26</v>
      </c>
      <c r="C16" s="31">
        <v>1585331600</v>
      </c>
      <c r="D16" s="31">
        <v>550008962.94000006</v>
      </c>
      <c r="E16" s="31">
        <v>534887828.36000001</v>
      </c>
      <c r="F16" s="31">
        <v>521521204.13</v>
      </c>
      <c r="G16" s="32">
        <f t="shared" si="2"/>
        <v>32.896663646268074</v>
      </c>
      <c r="H16" s="32">
        <f t="shared" si="0"/>
        <v>94.820491895673385</v>
      </c>
      <c r="I16" s="32">
        <f t="shared" si="1"/>
        <v>97.501041616336096</v>
      </c>
    </row>
    <row r="17" spans="1:9" s="4" customFormat="1" ht="15.75" x14ac:dyDescent="0.25">
      <c r="A17" s="25" t="s">
        <v>27</v>
      </c>
      <c r="B17" s="26" t="s">
        <v>28</v>
      </c>
      <c r="C17" s="27">
        <f>SUM(C18:C18)</f>
        <v>27459400</v>
      </c>
      <c r="D17" s="27">
        <f>SUM(D18:D18)</f>
        <v>27459400</v>
      </c>
      <c r="E17" s="27">
        <f>SUM(E18:E18)</f>
        <v>27459400</v>
      </c>
      <c r="F17" s="27">
        <f>SUM(F18:F18)</f>
        <v>21310814.510000002</v>
      </c>
      <c r="G17" s="28">
        <f>F17/C17*100</f>
        <v>77.608449237783788</v>
      </c>
      <c r="H17" s="28">
        <f t="shared" si="0"/>
        <v>77.608449237783788</v>
      </c>
      <c r="I17" s="28">
        <f t="shared" si="1"/>
        <v>77.608449237783788</v>
      </c>
    </row>
    <row r="18" spans="1:9" ht="15.75" x14ac:dyDescent="0.25">
      <c r="A18" s="29" t="s">
        <v>29</v>
      </c>
      <c r="B18" s="30" t="s">
        <v>30</v>
      </c>
      <c r="C18" s="31">
        <v>27459400</v>
      </c>
      <c r="D18" s="31">
        <v>27459400</v>
      </c>
      <c r="E18" s="31">
        <v>27459400</v>
      </c>
      <c r="F18" s="31">
        <v>21310814.510000002</v>
      </c>
      <c r="G18" s="32">
        <f>F18/C18*100</f>
        <v>77.608449237783788</v>
      </c>
      <c r="H18" s="32">
        <f t="shared" si="0"/>
        <v>77.608449237783788</v>
      </c>
      <c r="I18" s="32">
        <f t="shared" si="1"/>
        <v>77.608449237783788</v>
      </c>
    </row>
    <row r="19" spans="1:9" s="4" customFormat="1" ht="31.5" x14ac:dyDescent="0.25">
      <c r="A19" s="25" t="s">
        <v>31</v>
      </c>
      <c r="B19" s="26" t="s">
        <v>32</v>
      </c>
      <c r="C19" s="27">
        <f>SUM(C20:C23)</f>
        <v>274412900</v>
      </c>
      <c r="D19" s="27">
        <f>SUM(D20:D23)</f>
        <v>354457343.29000002</v>
      </c>
      <c r="E19" s="27">
        <f>SUM(E20:E23)</f>
        <v>351394513.66999996</v>
      </c>
      <c r="F19" s="27">
        <f>SUM(F20:F23)</f>
        <v>346872965.00999999</v>
      </c>
      <c r="G19" s="28">
        <f>F19/C19*100</f>
        <v>126.40548786518417</v>
      </c>
      <c r="H19" s="28">
        <f t="shared" si="0"/>
        <v>97.86028462279738</v>
      </c>
      <c r="I19" s="28">
        <f t="shared" si="1"/>
        <v>98.713255761230741</v>
      </c>
    </row>
    <row r="20" spans="1:9" s="13" customFormat="1" ht="15.75" x14ac:dyDescent="0.25">
      <c r="A20" s="29" t="s">
        <v>158</v>
      </c>
      <c r="B20" s="33" t="s">
        <v>159</v>
      </c>
      <c r="C20" s="31">
        <v>0</v>
      </c>
      <c r="D20" s="31">
        <v>56057132</v>
      </c>
      <c r="E20" s="31">
        <v>56057132</v>
      </c>
      <c r="F20" s="31">
        <v>55728842.200000003</v>
      </c>
      <c r="G20" s="32"/>
      <c r="H20" s="32"/>
      <c r="I20" s="32"/>
    </row>
    <row r="21" spans="1:9" ht="47.25" x14ac:dyDescent="0.25">
      <c r="A21" s="29" t="s">
        <v>33</v>
      </c>
      <c r="B21" s="30" t="s">
        <v>34</v>
      </c>
      <c r="C21" s="31">
        <v>11703800</v>
      </c>
      <c r="D21" s="31">
        <v>46938685.25</v>
      </c>
      <c r="E21" s="31">
        <v>47476391.719999999</v>
      </c>
      <c r="F21" s="31">
        <v>43283132.859999999</v>
      </c>
      <c r="G21" s="32">
        <f t="shared" ref="G21:G80" si="3">F21/C21*100</f>
        <v>369.8211936294195</v>
      </c>
      <c r="H21" s="32">
        <f t="shared" ref="H21:H52" si="4">F21/D21*100</f>
        <v>92.212069063012365</v>
      </c>
      <c r="I21" s="32">
        <f t="shared" ref="I21:I52" si="5">F21/E21*100</f>
        <v>91.16769681080558</v>
      </c>
    </row>
    <row r="22" spans="1:9" ht="15.75" x14ac:dyDescent="0.25">
      <c r="A22" s="29" t="s">
        <v>35</v>
      </c>
      <c r="B22" s="30" t="s">
        <v>36</v>
      </c>
      <c r="C22" s="31">
        <v>198292600</v>
      </c>
      <c r="D22" s="31">
        <v>190513277.72999999</v>
      </c>
      <c r="E22" s="31">
        <v>190223897.94999999</v>
      </c>
      <c r="F22" s="31">
        <v>190223897.94999999</v>
      </c>
      <c r="G22" s="32">
        <f t="shared" si="3"/>
        <v>95.930911163603682</v>
      </c>
      <c r="H22" s="32">
        <f t="shared" si="4"/>
        <v>99.848105190647075</v>
      </c>
      <c r="I22" s="32">
        <f t="shared" si="5"/>
        <v>100</v>
      </c>
    </row>
    <row r="23" spans="1:9" ht="31.5" x14ac:dyDescent="0.25">
      <c r="A23" s="29" t="s">
        <v>37</v>
      </c>
      <c r="B23" s="30" t="s">
        <v>38</v>
      </c>
      <c r="C23" s="31">
        <v>64416500</v>
      </c>
      <c r="D23" s="31">
        <v>60948248.310000002</v>
      </c>
      <c r="E23" s="31">
        <v>57637092</v>
      </c>
      <c r="F23" s="31">
        <v>57637092</v>
      </c>
      <c r="G23" s="32">
        <f t="shared" si="3"/>
        <v>89.475665396288221</v>
      </c>
      <c r="H23" s="32">
        <f t="shared" si="4"/>
        <v>94.567265833205695</v>
      </c>
      <c r="I23" s="32">
        <f t="shared" si="5"/>
        <v>100</v>
      </c>
    </row>
    <row r="24" spans="1:9" s="4" customFormat="1" ht="15.75" x14ac:dyDescent="0.25">
      <c r="A24" s="25" t="s">
        <v>39</v>
      </c>
      <c r="B24" s="26" t="s">
        <v>40</v>
      </c>
      <c r="C24" s="27">
        <f>SUM(C25:C33)</f>
        <v>9328385944.2900009</v>
      </c>
      <c r="D24" s="27">
        <f>SUM(D25:D33)</f>
        <v>12220270844.950001</v>
      </c>
      <c r="E24" s="27">
        <f>SUM(E25:E33)</f>
        <v>12411523721.279999</v>
      </c>
      <c r="F24" s="27">
        <f>SUM(F25:F33)</f>
        <v>11653674516.299999</v>
      </c>
      <c r="G24" s="28">
        <f>F24/C24*100</f>
        <v>124.927019378238</v>
      </c>
      <c r="H24" s="28">
        <f t="shared" si="4"/>
        <v>95.363471596997002</v>
      </c>
      <c r="I24" s="28">
        <f t="shared" si="5"/>
        <v>93.893987378192406</v>
      </c>
    </row>
    <row r="25" spans="1:9" ht="15.75" x14ac:dyDescent="0.25">
      <c r="A25" s="29" t="s">
        <v>41</v>
      </c>
      <c r="B25" s="30" t="s">
        <v>42</v>
      </c>
      <c r="C25" s="31">
        <v>302901700</v>
      </c>
      <c r="D25" s="31">
        <v>316537108.63999999</v>
      </c>
      <c r="E25" s="31">
        <v>308788459.05000001</v>
      </c>
      <c r="F25" s="31">
        <v>254709649.38</v>
      </c>
      <c r="G25" s="32">
        <f t="shared" si="3"/>
        <v>84.089871195836793</v>
      </c>
      <c r="H25" s="32">
        <f t="shared" si="4"/>
        <v>80.467547856982279</v>
      </c>
      <c r="I25" s="32">
        <f t="shared" si="5"/>
        <v>82.48677757051685</v>
      </c>
    </row>
    <row r="26" spans="1:9" ht="15.75" x14ac:dyDescent="0.25">
      <c r="A26" s="29" t="s">
        <v>43</v>
      </c>
      <c r="B26" s="30" t="s">
        <v>44</v>
      </c>
      <c r="C26" s="31">
        <v>5800000</v>
      </c>
      <c r="D26" s="31">
        <v>9214347</v>
      </c>
      <c r="E26" s="31">
        <v>9214347</v>
      </c>
      <c r="F26" s="31">
        <v>9214347</v>
      </c>
      <c r="G26" s="32">
        <f t="shared" si="3"/>
        <v>158.86805172413793</v>
      </c>
      <c r="H26" s="32">
        <f t="shared" si="4"/>
        <v>100</v>
      </c>
      <c r="I26" s="32">
        <f t="shared" si="5"/>
        <v>100</v>
      </c>
    </row>
    <row r="27" spans="1:9" ht="15.75" x14ac:dyDescent="0.25">
      <c r="A27" s="29" t="s">
        <v>45</v>
      </c>
      <c r="B27" s="30" t="s">
        <v>46</v>
      </c>
      <c r="C27" s="31">
        <v>888814500</v>
      </c>
      <c r="D27" s="31">
        <v>1904764589.27</v>
      </c>
      <c r="E27" s="31">
        <v>2028815262.9000001</v>
      </c>
      <c r="F27" s="31">
        <v>1720664540.7</v>
      </c>
      <c r="G27" s="32">
        <f t="shared" si="3"/>
        <v>193.59096197238006</v>
      </c>
      <c r="H27" s="32">
        <f t="shared" si="4"/>
        <v>90.334761071941386</v>
      </c>
      <c r="I27" s="32">
        <f t="shared" si="5"/>
        <v>84.811297123251734</v>
      </c>
    </row>
    <row r="28" spans="1:9" ht="15.75" x14ac:dyDescent="0.25">
      <c r="A28" s="29" t="s">
        <v>47</v>
      </c>
      <c r="B28" s="30" t="s">
        <v>48</v>
      </c>
      <c r="C28" s="31">
        <v>37606500</v>
      </c>
      <c r="D28" s="31">
        <v>120162677.94</v>
      </c>
      <c r="E28" s="31">
        <v>120162677.94</v>
      </c>
      <c r="F28" s="31">
        <v>120162677.94</v>
      </c>
      <c r="G28" s="32">
        <f t="shared" si="3"/>
        <v>319.52635299748715</v>
      </c>
      <c r="H28" s="32">
        <f t="shared" si="4"/>
        <v>100</v>
      </c>
      <c r="I28" s="32">
        <f t="shared" si="5"/>
        <v>100</v>
      </c>
    </row>
    <row r="29" spans="1:9" ht="15.75" x14ac:dyDescent="0.25">
      <c r="A29" s="29" t="s">
        <v>49</v>
      </c>
      <c r="B29" s="30" t="s">
        <v>50</v>
      </c>
      <c r="C29" s="31">
        <v>309657000</v>
      </c>
      <c r="D29" s="31">
        <v>292972871.08999997</v>
      </c>
      <c r="E29" s="31">
        <v>292899202.73000002</v>
      </c>
      <c r="F29" s="31">
        <v>292826541.95999998</v>
      </c>
      <c r="G29" s="32">
        <f t="shared" si="3"/>
        <v>94.564806208159354</v>
      </c>
      <c r="H29" s="32">
        <f t="shared" si="4"/>
        <v>99.950053692870739</v>
      </c>
      <c r="I29" s="32">
        <f t="shared" si="5"/>
        <v>99.975192568186316</v>
      </c>
    </row>
    <row r="30" spans="1:9" ht="15.75" x14ac:dyDescent="0.25">
      <c r="A30" s="29" t="s">
        <v>51</v>
      </c>
      <c r="B30" s="30" t="s">
        <v>52</v>
      </c>
      <c r="C30" s="31">
        <v>981146500</v>
      </c>
      <c r="D30" s="31">
        <v>969211637.73000002</v>
      </c>
      <c r="E30" s="31">
        <v>988629977.73000002</v>
      </c>
      <c r="F30" s="31">
        <v>988629977.73000002</v>
      </c>
      <c r="G30" s="32">
        <f t="shared" si="3"/>
        <v>100.76272786276054</v>
      </c>
      <c r="H30" s="32">
        <f t="shared" si="4"/>
        <v>102.00351907097193</v>
      </c>
      <c r="I30" s="32">
        <f t="shared" si="5"/>
        <v>100</v>
      </c>
    </row>
    <row r="31" spans="1:9" ht="15.75" x14ac:dyDescent="0.25">
      <c r="A31" s="29" t="s">
        <v>53</v>
      </c>
      <c r="B31" s="30" t="s">
        <v>54</v>
      </c>
      <c r="C31" s="31">
        <v>3150191776.29</v>
      </c>
      <c r="D31" s="31">
        <v>4846079218.3599997</v>
      </c>
      <c r="E31" s="31">
        <v>4896026246.7200003</v>
      </c>
      <c r="F31" s="31">
        <v>4570115438.8699999</v>
      </c>
      <c r="G31" s="32">
        <f t="shared" si="3"/>
        <v>145.07419749067637</v>
      </c>
      <c r="H31" s="32">
        <f t="shared" si="4"/>
        <v>94.305421619100343</v>
      </c>
      <c r="I31" s="32">
        <f t="shared" si="5"/>
        <v>93.343360688306404</v>
      </c>
    </row>
    <row r="32" spans="1:9" ht="15.75" x14ac:dyDescent="0.25">
      <c r="A32" s="29" t="s">
        <v>55</v>
      </c>
      <c r="B32" s="30" t="s">
        <v>56</v>
      </c>
      <c r="C32" s="31">
        <v>188095300</v>
      </c>
      <c r="D32" s="31">
        <v>295277434.23000002</v>
      </c>
      <c r="E32" s="31">
        <v>298954714.00999999</v>
      </c>
      <c r="F32" s="31">
        <v>244833162.33000001</v>
      </c>
      <c r="G32" s="32">
        <f t="shared" si="3"/>
        <v>130.16442320993667</v>
      </c>
      <c r="H32" s="32">
        <f t="shared" si="4"/>
        <v>82.916313252469024</v>
      </c>
      <c r="I32" s="32">
        <f t="shared" si="5"/>
        <v>81.896404658068164</v>
      </c>
    </row>
    <row r="33" spans="1:9" ht="15.75" x14ac:dyDescent="0.25">
      <c r="A33" s="29" t="s">
        <v>57</v>
      </c>
      <c r="B33" s="30" t="s">
        <v>58</v>
      </c>
      <c r="C33" s="31">
        <v>3464172668</v>
      </c>
      <c r="D33" s="31">
        <v>3466050960.6900001</v>
      </c>
      <c r="E33" s="31">
        <v>3468032833.1999998</v>
      </c>
      <c r="F33" s="31">
        <v>3452518180.3899999</v>
      </c>
      <c r="G33" s="32">
        <f t="shared" si="3"/>
        <v>99.663570822619292</v>
      </c>
      <c r="H33" s="32">
        <f t="shared" si="4"/>
        <v>99.609561992784251</v>
      </c>
      <c r="I33" s="32">
        <f t="shared" si="5"/>
        <v>99.552638237404338</v>
      </c>
    </row>
    <row r="34" spans="1:9" s="4" customFormat="1" ht="15.75" x14ac:dyDescent="0.25">
      <c r="A34" s="25" t="s">
        <v>59</v>
      </c>
      <c r="B34" s="26" t="s">
        <v>60</v>
      </c>
      <c r="C34" s="27">
        <f>SUM(C35:C38)</f>
        <v>2877800427.46</v>
      </c>
      <c r="D34" s="27">
        <f>SUM(D35:D38)</f>
        <v>3100340719.0499997</v>
      </c>
      <c r="E34" s="27">
        <f>SUM(E35:E38)</f>
        <v>3265597272.9099998</v>
      </c>
      <c r="F34" s="27">
        <f>SUM(F35:F38)</f>
        <v>2905878831.8100004</v>
      </c>
      <c r="G34" s="28">
        <f>F34/C34*100</f>
        <v>100.97568976924445</v>
      </c>
      <c r="H34" s="28">
        <f t="shared" si="4"/>
        <v>93.727725277253199</v>
      </c>
      <c r="I34" s="28">
        <f t="shared" si="5"/>
        <v>88.984604927127123</v>
      </c>
    </row>
    <row r="35" spans="1:9" ht="15.75" x14ac:dyDescent="0.25">
      <c r="A35" s="29" t="s">
        <v>61</v>
      </c>
      <c r="B35" s="30" t="s">
        <v>62</v>
      </c>
      <c r="C35" s="31">
        <v>1468056747.46</v>
      </c>
      <c r="D35" s="31">
        <v>1237472771.3099999</v>
      </c>
      <c r="E35" s="31">
        <v>1406142603.5699999</v>
      </c>
      <c r="F35" s="31">
        <v>1064494953.27</v>
      </c>
      <c r="G35" s="32">
        <f t="shared" si="3"/>
        <v>72.510477208171011</v>
      </c>
      <c r="H35" s="32">
        <f t="shared" si="4"/>
        <v>86.021686937250024</v>
      </c>
      <c r="I35" s="32">
        <f t="shared" si="5"/>
        <v>75.703200412774336</v>
      </c>
    </row>
    <row r="36" spans="1:9" ht="15.75" x14ac:dyDescent="0.25">
      <c r="A36" s="29" t="s">
        <v>63</v>
      </c>
      <c r="B36" s="30" t="s">
        <v>64</v>
      </c>
      <c r="C36" s="31">
        <v>1139703180</v>
      </c>
      <c r="D36" s="31">
        <v>1647172699.01</v>
      </c>
      <c r="E36" s="31">
        <v>1645484491.5699999</v>
      </c>
      <c r="F36" s="31">
        <v>1627413701.5699999</v>
      </c>
      <c r="G36" s="32">
        <f t="shared" si="3"/>
        <v>142.79276658419079</v>
      </c>
      <c r="H36" s="32">
        <f t="shared" si="4"/>
        <v>98.800429520725075</v>
      </c>
      <c r="I36" s="32">
        <f t="shared" si="5"/>
        <v>98.901795179925514</v>
      </c>
    </row>
    <row r="37" spans="1:9" ht="15.75" x14ac:dyDescent="0.25">
      <c r="A37" s="29" t="s">
        <v>65</v>
      </c>
      <c r="B37" s="30" t="s">
        <v>66</v>
      </c>
      <c r="C37" s="31">
        <v>130902600</v>
      </c>
      <c r="D37" s="31">
        <v>56540068.07</v>
      </c>
      <c r="E37" s="31">
        <v>56540068.07</v>
      </c>
      <c r="F37" s="31">
        <v>56540068.07</v>
      </c>
      <c r="G37" s="32">
        <f t="shared" si="3"/>
        <v>43.19247140240148</v>
      </c>
      <c r="H37" s="32">
        <f t="shared" si="4"/>
        <v>100</v>
      </c>
      <c r="I37" s="32">
        <f t="shared" si="5"/>
        <v>100</v>
      </c>
    </row>
    <row r="38" spans="1:9" ht="31.5" x14ac:dyDescent="0.25">
      <c r="A38" s="29" t="s">
        <v>67</v>
      </c>
      <c r="B38" s="30" t="s">
        <v>68</v>
      </c>
      <c r="C38" s="31">
        <v>139137900</v>
      </c>
      <c r="D38" s="31">
        <v>159155180.66</v>
      </c>
      <c r="E38" s="31">
        <v>157430109.69999999</v>
      </c>
      <c r="F38" s="31">
        <v>157430108.90000001</v>
      </c>
      <c r="G38" s="32">
        <f t="shared" si="3"/>
        <v>113.14681973782845</v>
      </c>
      <c r="H38" s="32">
        <f t="shared" si="4"/>
        <v>98.916107064283864</v>
      </c>
      <c r="I38" s="32">
        <f t="shared" si="5"/>
        <v>99.999999491838011</v>
      </c>
    </row>
    <row r="39" spans="1:9" s="4" customFormat="1" ht="15.75" x14ac:dyDescent="0.25">
      <c r="A39" s="25" t="s">
        <v>69</v>
      </c>
      <c r="B39" s="26" t="s">
        <v>70</v>
      </c>
      <c r="C39" s="27">
        <f>SUM(C40:C42)</f>
        <v>15897500</v>
      </c>
      <c r="D39" s="27">
        <f>SUM(D40:D42)</f>
        <v>21052738.110000003</v>
      </c>
      <c r="E39" s="27">
        <f>SUM(E40:E42)</f>
        <v>21071599.82</v>
      </c>
      <c r="F39" s="27">
        <f>SUM(F40:F42)</f>
        <v>20982248.16</v>
      </c>
      <c r="G39" s="28">
        <f>F39/C39*100</f>
        <v>131.98457719767259</v>
      </c>
      <c r="H39" s="28">
        <f t="shared" si="4"/>
        <v>99.665174431792693</v>
      </c>
      <c r="I39" s="28">
        <f t="shared" si="5"/>
        <v>99.575961669909887</v>
      </c>
    </row>
    <row r="40" spans="1:9" ht="15.75" x14ac:dyDescent="0.25">
      <c r="A40" s="29" t="s">
        <v>71</v>
      </c>
      <c r="B40" s="30" t="s">
        <v>72</v>
      </c>
      <c r="C40" s="31">
        <v>905100</v>
      </c>
      <c r="D40" s="31">
        <v>829675</v>
      </c>
      <c r="E40" s="31">
        <v>829675</v>
      </c>
      <c r="F40" s="31">
        <v>829675</v>
      </c>
      <c r="G40" s="32">
        <f t="shared" si="3"/>
        <v>91.666666666666657</v>
      </c>
      <c r="H40" s="32">
        <f t="shared" si="4"/>
        <v>100</v>
      </c>
      <c r="I40" s="32">
        <f t="shared" si="5"/>
        <v>100</v>
      </c>
    </row>
    <row r="41" spans="1:9" ht="31.5" x14ac:dyDescent="0.25">
      <c r="A41" s="29" t="s">
        <v>73</v>
      </c>
      <c r="B41" s="30" t="s">
        <v>74</v>
      </c>
      <c r="C41" s="31">
        <v>13342400</v>
      </c>
      <c r="D41" s="31">
        <v>18252854.350000001</v>
      </c>
      <c r="E41" s="31">
        <v>18271707.18</v>
      </c>
      <c r="F41" s="31">
        <v>18182364.399999999</v>
      </c>
      <c r="G41" s="32">
        <f t="shared" si="3"/>
        <v>136.2750659551505</v>
      </c>
      <c r="H41" s="32">
        <f t="shared" si="4"/>
        <v>99.613814099163051</v>
      </c>
      <c r="I41" s="32">
        <f t="shared" si="5"/>
        <v>99.511032115828812</v>
      </c>
    </row>
    <row r="42" spans="1:9" ht="31.5" x14ac:dyDescent="0.25">
      <c r="A42" s="29" t="s">
        <v>75</v>
      </c>
      <c r="B42" s="30" t="s">
        <v>76</v>
      </c>
      <c r="C42" s="31">
        <v>1650000</v>
      </c>
      <c r="D42" s="31">
        <v>1970208.76</v>
      </c>
      <c r="E42" s="31">
        <v>1970217.64</v>
      </c>
      <c r="F42" s="31">
        <v>1970208.76</v>
      </c>
      <c r="G42" s="32">
        <f t="shared" si="3"/>
        <v>119.40659151515152</v>
      </c>
      <c r="H42" s="32">
        <f t="shared" si="4"/>
        <v>100</v>
      </c>
      <c r="I42" s="32">
        <f t="shared" si="5"/>
        <v>99.999549288372023</v>
      </c>
    </row>
    <row r="43" spans="1:9" s="4" customFormat="1" ht="15.75" x14ac:dyDescent="0.25">
      <c r="A43" s="25" t="s">
        <v>77</v>
      </c>
      <c r="B43" s="26" t="s">
        <v>78</v>
      </c>
      <c r="C43" s="27">
        <f>SUM(C44:C49)</f>
        <v>10932052756</v>
      </c>
      <c r="D43" s="27">
        <f>SUM(D44:D49)</f>
        <v>10052093351.84</v>
      </c>
      <c r="E43" s="27">
        <f>SUM(E44:E49)</f>
        <v>10087359507.319998</v>
      </c>
      <c r="F43" s="27">
        <f>SUM(F44:F49)</f>
        <v>10085086200.48</v>
      </c>
      <c r="G43" s="28">
        <f>F43/C43*100</f>
        <v>92.252447235445814</v>
      </c>
      <c r="H43" s="28">
        <f t="shared" si="4"/>
        <v>100.32821868525485</v>
      </c>
      <c r="I43" s="28">
        <f t="shared" si="5"/>
        <v>99.977463806674592</v>
      </c>
    </row>
    <row r="44" spans="1:9" ht="15.75" x14ac:dyDescent="0.25">
      <c r="A44" s="29" t="s">
        <v>79</v>
      </c>
      <c r="B44" s="30" t="s">
        <v>80</v>
      </c>
      <c r="C44" s="31">
        <v>2943558087</v>
      </c>
      <c r="D44" s="31">
        <v>2866051084.8099999</v>
      </c>
      <c r="E44" s="31">
        <v>2866307645.4299998</v>
      </c>
      <c r="F44" s="31">
        <v>2865375339.54</v>
      </c>
      <c r="G44" s="32">
        <f t="shared" si="3"/>
        <v>97.343937331989878</v>
      </c>
      <c r="H44" s="32">
        <f t="shared" si="4"/>
        <v>99.976422427584026</v>
      </c>
      <c r="I44" s="32">
        <f t="shared" si="5"/>
        <v>99.967473627909882</v>
      </c>
    </row>
    <row r="45" spans="1:9" ht="15.75" x14ac:dyDescent="0.25">
      <c r="A45" s="29" t="s">
        <v>81</v>
      </c>
      <c r="B45" s="30" t="s">
        <v>82</v>
      </c>
      <c r="C45" s="31">
        <v>5956722172</v>
      </c>
      <c r="D45" s="31">
        <v>5389306852.4099998</v>
      </c>
      <c r="E45" s="31">
        <v>5407484237.3000002</v>
      </c>
      <c r="F45" s="31">
        <v>5406533232.75</v>
      </c>
      <c r="G45" s="32">
        <f t="shared" si="3"/>
        <v>90.763562184649089</v>
      </c>
      <c r="H45" s="32">
        <f t="shared" si="4"/>
        <v>100.31963999845912</v>
      </c>
      <c r="I45" s="32">
        <f t="shared" si="5"/>
        <v>99.982413179433053</v>
      </c>
    </row>
    <row r="46" spans="1:9" ht="15.75" x14ac:dyDescent="0.25">
      <c r="A46" s="29" t="s">
        <v>83</v>
      </c>
      <c r="B46" s="30" t="s">
        <v>84</v>
      </c>
      <c r="C46" s="31">
        <v>1106866665</v>
      </c>
      <c r="D46" s="31">
        <v>1115484623.6700001</v>
      </c>
      <c r="E46" s="31">
        <v>1132622019.05</v>
      </c>
      <c r="F46" s="31">
        <v>1132382983.8</v>
      </c>
      <c r="G46" s="32">
        <f t="shared" si="3"/>
        <v>102.30527484536719</v>
      </c>
      <c r="H46" s="32">
        <f t="shared" si="4"/>
        <v>101.51488956202761</v>
      </c>
      <c r="I46" s="32">
        <f t="shared" si="5"/>
        <v>99.978895408531741</v>
      </c>
    </row>
    <row r="47" spans="1:9" ht="31.5" x14ac:dyDescent="0.25">
      <c r="A47" s="29" t="s">
        <v>85</v>
      </c>
      <c r="B47" s="30" t="s">
        <v>86</v>
      </c>
      <c r="C47" s="31">
        <v>126589140</v>
      </c>
      <c r="D47" s="31">
        <v>118844793.42</v>
      </c>
      <c r="E47" s="31">
        <v>119486281.64</v>
      </c>
      <c r="F47" s="31">
        <v>119464224.15000001</v>
      </c>
      <c r="G47" s="32">
        <f t="shared" si="3"/>
        <v>94.371621570381166</v>
      </c>
      <c r="H47" s="32">
        <f t="shared" si="4"/>
        <v>100.52120981674891</v>
      </c>
      <c r="I47" s="32">
        <f t="shared" si="5"/>
        <v>99.981539730170482</v>
      </c>
    </row>
    <row r="48" spans="1:9" ht="15.75" x14ac:dyDescent="0.25">
      <c r="A48" s="29" t="s">
        <v>87</v>
      </c>
      <c r="B48" s="30" t="s">
        <v>88</v>
      </c>
      <c r="C48" s="31">
        <v>275169300</v>
      </c>
      <c r="D48" s="31">
        <v>257811894.41</v>
      </c>
      <c r="E48" s="31">
        <v>256373266.81999999</v>
      </c>
      <c r="F48" s="31">
        <v>256288005.36000001</v>
      </c>
      <c r="G48" s="32">
        <f t="shared" si="3"/>
        <v>93.138298989022388</v>
      </c>
      <c r="H48" s="32">
        <f t="shared" si="4"/>
        <v>99.408914373990626</v>
      </c>
      <c r="I48" s="32">
        <f t="shared" si="5"/>
        <v>99.966743232998695</v>
      </c>
    </row>
    <row r="49" spans="1:9" ht="15.75" x14ac:dyDescent="0.25">
      <c r="A49" s="29" t="s">
        <v>89</v>
      </c>
      <c r="B49" s="30" t="s">
        <v>90</v>
      </c>
      <c r="C49" s="31">
        <v>523147392</v>
      </c>
      <c r="D49" s="31">
        <v>304594103.12</v>
      </c>
      <c r="E49" s="31">
        <v>305086057.07999998</v>
      </c>
      <c r="F49" s="31">
        <v>305042414.88</v>
      </c>
      <c r="G49" s="32">
        <f t="shared" si="3"/>
        <v>58.30907685763632</v>
      </c>
      <c r="H49" s="32">
        <f t="shared" si="4"/>
        <v>100.14718333526744</v>
      </c>
      <c r="I49" s="32">
        <f t="shared" si="5"/>
        <v>99.985695118152009</v>
      </c>
    </row>
    <row r="50" spans="1:9" s="4" customFormat="1" ht="15.75" x14ac:dyDescent="0.25">
      <c r="A50" s="25" t="s">
        <v>91</v>
      </c>
      <c r="B50" s="26" t="s">
        <v>92</v>
      </c>
      <c r="C50" s="27">
        <f>SUM(C51:C52)</f>
        <v>388529360</v>
      </c>
      <c r="D50" s="27">
        <f>SUM(D51:D52)</f>
        <v>690172997.17999995</v>
      </c>
      <c r="E50" s="27">
        <f>SUM(E51:E52)</f>
        <v>692229487.56000006</v>
      </c>
      <c r="F50" s="27">
        <f>SUM(F51:F52)</f>
        <v>682275974.05000007</v>
      </c>
      <c r="G50" s="28">
        <f>F50/C50*100</f>
        <v>175.60474041138104</v>
      </c>
      <c r="H50" s="28">
        <f t="shared" si="4"/>
        <v>98.85579077097097</v>
      </c>
      <c r="I50" s="28">
        <f t="shared" si="5"/>
        <v>98.562107843009613</v>
      </c>
    </row>
    <row r="51" spans="1:9" ht="15.75" x14ac:dyDescent="0.25">
      <c r="A51" s="29" t="s">
        <v>93</v>
      </c>
      <c r="B51" s="30" t="s">
        <v>94</v>
      </c>
      <c r="C51" s="31">
        <v>352057430</v>
      </c>
      <c r="D51" s="31">
        <v>652287178.00999999</v>
      </c>
      <c r="E51" s="31">
        <v>654654791.84000003</v>
      </c>
      <c r="F51" s="31">
        <v>644727319.98000002</v>
      </c>
      <c r="G51" s="32">
        <f t="shared" si="3"/>
        <v>183.13129195427007</v>
      </c>
      <c r="H51" s="32">
        <f t="shared" si="4"/>
        <v>98.841023051677396</v>
      </c>
      <c r="I51" s="32">
        <f t="shared" si="5"/>
        <v>98.483556221730623</v>
      </c>
    </row>
    <row r="52" spans="1:9" ht="31.5" x14ac:dyDescent="0.25">
      <c r="A52" s="29" t="s">
        <v>95</v>
      </c>
      <c r="B52" s="30" t="s">
        <v>96</v>
      </c>
      <c r="C52" s="31">
        <v>36471930</v>
      </c>
      <c r="D52" s="31">
        <v>37885819.170000002</v>
      </c>
      <c r="E52" s="31">
        <v>37574695.719999999</v>
      </c>
      <c r="F52" s="31">
        <v>37548654.07</v>
      </c>
      <c r="G52" s="32">
        <f t="shared" si="3"/>
        <v>102.95219932150562</v>
      </c>
      <c r="H52" s="32">
        <f t="shared" si="4"/>
        <v>99.110049334060619</v>
      </c>
      <c r="I52" s="32">
        <f t="shared" si="5"/>
        <v>99.93069365033837</v>
      </c>
    </row>
    <row r="53" spans="1:9" s="4" customFormat="1" ht="15.75" x14ac:dyDescent="0.25">
      <c r="A53" s="25" t="s">
        <v>97</v>
      </c>
      <c r="B53" s="26" t="s">
        <v>98</v>
      </c>
      <c r="C53" s="27">
        <f>SUM(C54:C59)</f>
        <v>7920814120</v>
      </c>
      <c r="D53" s="27">
        <f>SUM(D54:D59)</f>
        <v>9906122338.3600006</v>
      </c>
      <c r="E53" s="27">
        <f>SUM(E54:E59)</f>
        <v>9977123519.0799999</v>
      </c>
      <c r="F53" s="27">
        <f>SUM(F54:F59)</f>
        <v>9137904418.7600002</v>
      </c>
      <c r="G53" s="28">
        <f>F53/C53*100</f>
        <v>115.36572226441794</v>
      </c>
      <c r="H53" s="28">
        <f t="shared" ref="H53:H78" si="6">F53/D53*100</f>
        <v>92.245018854398865</v>
      </c>
      <c r="I53" s="28">
        <f t="shared" ref="I53:I78" si="7">F53/E53*100</f>
        <v>91.588566597225167</v>
      </c>
    </row>
    <row r="54" spans="1:9" ht="15.75" x14ac:dyDescent="0.25">
      <c r="A54" s="29" t="s">
        <v>99</v>
      </c>
      <c r="B54" s="30" t="s">
        <v>100</v>
      </c>
      <c r="C54" s="31">
        <v>1016581629</v>
      </c>
      <c r="D54" s="31">
        <v>1329007051.28</v>
      </c>
      <c r="E54" s="31">
        <v>1320704662.5599999</v>
      </c>
      <c r="F54" s="31">
        <v>1320684992.27</v>
      </c>
      <c r="G54" s="32">
        <f t="shared" si="3"/>
        <v>129.91430836391791</v>
      </c>
      <c r="H54" s="32">
        <f t="shared" si="6"/>
        <v>99.373813780597715</v>
      </c>
      <c r="I54" s="32">
        <f t="shared" si="7"/>
        <v>99.998510621597887</v>
      </c>
    </row>
    <row r="55" spans="1:9" ht="15.75" x14ac:dyDescent="0.25">
      <c r="A55" s="29" t="s">
        <v>101</v>
      </c>
      <c r="B55" s="30" t="s">
        <v>102</v>
      </c>
      <c r="C55" s="31">
        <v>650241458</v>
      </c>
      <c r="D55" s="31">
        <v>660879812.74000001</v>
      </c>
      <c r="E55" s="31">
        <v>699364487.28999996</v>
      </c>
      <c r="F55" s="31">
        <v>699364487.28999996</v>
      </c>
      <c r="G55" s="32">
        <f t="shared" si="3"/>
        <v>107.55458279161276</v>
      </c>
      <c r="H55" s="32">
        <f t="shared" si="6"/>
        <v>105.82324861618075</v>
      </c>
      <c r="I55" s="32">
        <f t="shared" si="7"/>
        <v>100</v>
      </c>
    </row>
    <row r="56" spans="1:9" ht="15.75" x14ac:dyDescent="0.25">
      <c r="A56" s="29" t="s">
        <v>103</v>
      </c>
      <c r="B56" s="30" t="s">
        <v>104</v>
      </c>
      <c r="C56" s="31">
        <v>4500000</v>
      </c>
      <c r="D56" s="31">
        <v>13416785.369999999</v>
      </c>
      <c r="E56" s="31">
        <v>13261623.41</v>
      </c>
      <c r="F56" s="31">
        <v>13261623.41</v>
      </c>
      <c r="G56" s="32">
        <f t="shared" si="3"/>
        <v>294.70274244444443</v>
      </c>
      <c r="H56" s="32">
        <f t="shared" si="6"/>
        <v>98.843523573486223</v>
      </c>
      <c r="I56" s="32">
        <f t="shared" si="7"/>
        <v>100</v>
      </c>
    </row>
    <row r="57" spans="1:9" ht="15.75" x14ac:dyDescent="0.25">
      <c r="A57" s="29" t="s">
        <v>105</v>
      </c>
      <c r="B57" s="30" t="s">
        <v>106</v>
      </c>
      <c r="C57" s="31">
        <v>119822556</v>
      </c>
      <c r="D57" s="31">
        <v>110981362.33</v>
      </c>
      <c r="E57" s="31">
        <v>109177383.84999999</v>
      </c>
      <c r="F57" s="31">
        <v>109177383.84999999</v>
      </c>
      <c r="G57" s="32">
        <f t="shared" si="3"/>
        <v>91.115886269359834</v>
      </c>
      <c r="H57" s="32">
        <f t="shared" si="6"/>
        <v>98.374521233001332</v>
      </c>
      <c r="I57" s="32">
        <f t="shared" si="7"/>
        <v>100</v>
      </c>
    </row>
    <row r="58" spans="1:9" ht="31.5" x14ac:dyDescent="0.25">
      <c r="A58" s="29" t="s">
        <v>107</v>
      </c>
      <c r="B58" s="30" t="s">
        <v>108</v>
      </c>
      <c r="C58" s="31">
        <v>84965673</v>
      </c>
      <c r="D58" s="31">
        <v>82907013.170000002</v>
      </c>
      <c r="E58" s="31">
        <v>82964406.920000002</v>
      </c>
      <c r="F58" s="31">
        <v>82964406.920000002</v>
      </c>
      <c r="G58" s="32">
        <f t="shared" si="3"/>
        <v>97.644618103595789</v>
      </c>
      <c r="H58" s="32">
        <f t="shared" si="6"/>
        <v>100.06922665261419</v>
      </c>
      <c r="I58" s="32">
        <f t="shared" si="7"/>
        <v>100</v>
      </c>
    </row>
    <row r="59" spans="1:9" ht="15.75" x14ac:dyDescent="0.25">
      <c r="A59" s="29" t="s">
        <v>109</v>
      </c>
      <c r="B59" s="30" t="s">
        <v>110</v>
      </c>
      <c r="C59" s="31">
        <v>6044702804</v>
      </c>
      <c r="D59" s="31">
        <v>7708930313.4700003</v>
      </c>
      <c r="E59" s="31">
        <v>7751650955.0500002</v>
      </c>
      <c r="F59" s="31">
        <v>6912451525.0200005</v>
      </c>
      <c r="G59" s="32">
        <f t="shared" si="3"/>
        <v>114.35552332607286</v>
      </c>
      <c r="H59" s="32">
        <f t="shared" si="6"/>
        <v>89.668102368777497</v>
      </c>
      <c r="I59" s="32">
        <f t="shared" si="7"/>
        <v>89.173926497770353</v>
      </c>
    </row>
    <row r="60" spans="1:9" s="4" customFormat="1" ht="15.75" x14ac:dyDescent="0.25">
      <c r="A60" s="25" t="s">
        <v>111</v>
      </c>
      <c r="B60" s="26" t="s">
        <v>112</v>
      </c>
      <c r="C60" s="27">
        <f>SUM(C61:C65)</f>
        <v>9001861209</v>
      </c>
      <c r="D60" s="27">
        <f>SUM(D61:D65)</f>
        <v>8456075607.2699995</v>
      </c>
      <c r="E60" s="27">
        <f>SUM(E61:E65)</f>
        <v>8497229590.9700003</v>
      </c>
      <c r="F60" s="27">
        <f>SUM(F61:F65)</f>
        <v>8265304200.3199997</v>
      </c>
      <c r="G60" s="28">
        <f t="shared" si="3"/>
        <v>91.817725339470954</v>
      </c>
      <c r="H60" s="28">
        <f t="shared" si="6"/>
        <v>97.743972312806832</v>
      </c>
      <c r="I60" s="28">
        <f t="shared" si="7"/>
        <v>97.270576390021674</v>
      </c>
    </row>
    <row r="61" spans="1:9" ht="15.75" x14ac:dyDescent="0.25">
      <c r="A61" s="29" t="s">
        <v>113</v>
      </c>
      <c r="B61" s="30" t="s">
        <v>114</v>
      </c>
      <c r="C61" s="31">
        <v>219074424</v>
      </c>
      <c r="D61" s="31">
        <v>203699175.63999999</v>
      </c>
      <c r="E61" s="31">
        <v>203699175.63999999</v>
      </c>
      <c r="F61" s="31">
        <v>203699175.63999999</v>
      </c>
      <c r="G61" s="32">
        <f t="shared" si="3"/>
        <v>92.981723708651614</v>
      </c>
      <c r="H61" s="32">
        <f t="shared" si="6"/>
        <v>100</v>
      </c>
      <c r="I61" s="32">
        <f t="shared" si="7"/>
        <v>100</v>
      </c>
    </row>
    <row r="62" spans="1:9" ht="15.75" x14ac:dyDescent="0.25">
      <c r="A62" s="29" t="s">
        <v>115</v>
      </c>
      <c r="B62" s="30" t="s">
        <v>116</v>
      </c>
      <c r="C62" s="31">
        <v>1356061423</v>
      </c>
      <c r="D62" s="31">
        <v>1290922111.77</v>
      </c>
      <c r="E62" s="31">
        <v>1306922431.23</v>
      </c>
      <c r="F62" s="31">
        <v>1304524565.45</v>
      </c>
      <c r="G62" s="32">
        <f t="shared" si="3"/>
        <v>96.19951893948982</v>
      </c>
      <c r="H62" s="32">
        <f t="shared" si="6"/>
        <v>101.05370057232574</v>
      </c>
      <c r="I62" s="32">
        <f t="shared" si="7"/>
        <v>99.8165257766872</v>
      </c>
    </row>
    <row r="63" spans="1:9" ht="15.75" x14ac:dyDescent="0.25">
      <c r="A63" s="29" t="s">
        <v>117</v>
      </c>
      <c r="B63" s="30" t="s">
        <v>118</v>
      </c>
      <c r="C63" s="31">
        <v>6692036257</v>
      </c>
      <c r="D63" s="31">
        <v>6332600613.3999996</v>
      </c>
      <c r="E63" s="31">
        <v>6331971184.8900003</v>
      </c>
      <c r="F63" s="31">
        <v>6133936127.1899996</v>
      </c>
      <c r="G63" s="32">
        <f t="shared" si="3"/>
        <v>91.66023451791348</v>
      </c>
      <c r="H63" s="32">
        <f t="shared" si="6"/>
        <v>96.862829375507758</v>
      </c>
      <c r="I63" s="32">
        <f t="shared" si="7"/>
        <v>96.872458008454416</v>
      </c>
    </row>
    <row r="64" spans="1:9" ht="15.75" x14ac:dyDescent="0.25">
      <c r="A64" s="29" t="s">
        <v>119</v>
      </c>
      <c r="B64" s="30" t="s">
        <v>120</v>
      </c>
      <c r="C64" s="31">
        <v>329292700</v>
      </c>
      <c r="D64" s="31">
        <v>206547490.34</v>
      </c>
      <c r="E64" s="31">
        <v>206569990.34</v>
      </c>
      <c r="F64" s="31">
        <v>194755772.36000001</v>
      </c>
      <c r="G64" s="32">
        <f t="shared" si="3"/>
        <v>59.143665304454061</v>
      </c>
      <c r="H64" s="32">
        <f t="shared" si="6"/>
        <v>94.291037881607991</v>
      </c>
      <c r="I64" s="32">
        <f t="shared" si="7"/>
        <v>94.280767520705894</v>
      </c>
    </row>
    <row r="65" spans="1:9" ht="15.75" x14ac:dyDescent="0.25">
      <c r="A65" s="29" t="s">
        <v>121</v>
      </c>
      <c r="B65" s="30" t="s">
        <v>122</v>
      </c>
      <c r="C65" s="31">
        <v>405396405</v>
      </c>
      <c r="D65" s="31">
        <v>422306216.12</v>
      </c>
      <c r="E65" s="31">
        <v>448066808.87</v>
      </c>
      <c r="F65" s="31">
        <v>428388559.68000001</v>
      </c>
      <c r="G65" s="32">
        <f t="shared" si="3"/>
        <v>105.67152406790584</v>
      </c>
      <c r="H65" s="32">
        <f t="shared" si="6"/>
        <v>101.44026853686465</v>
      </c>
      <c r="I65" s="32">
        <f t="shared" si="7"/>
        <v>95.608188600350147</v>
      </c>
    </row>
    <row r="66" spans="1:9" s="4" customFormat="1" ht="15.75" x14ac:dyDescent="0.25">
      <c r="A66" s="25" t="s">
        <v>123</v>
      </c>
      <c r="B66" s="26" t="s">
        <v>124</v>
      </c>
      <c r="C66" s="27">
        <f>SUM(C67:C70)</f>
        <v>355968670</v>
      </c>
      <c r="D66" s="27">
        <f>SUM(D67:D70)</f>
        <v>749854595.28999996</v>
      </c>
      <c r="E66" s="27">
        <f>SUM(E67:E70)</f>
        <v>823403219.61000001</v>
      </c>
      <c r="F66" s="27">
        <f>SUM(F67:F70)</f>
        <v>779967737.07000005</v>
      </c>
      <c r="G66" s="28">
        <f t="shared" si="3"/>
        <v>219.11134400395409</v>
      </c>
      <c r="H66" s="28">
        <f t="shared" si="6"/>
        <v>104.01586413808054</v>
      </c>
      <c r="I66" s="28">
        <f t="shared" si="7"/>
        <v>94.72488308212192</v>
      </c>
    </row>
    <row r="67" spans="1:9" ht="15.75" x14ac:dyDescent="0.25">
      <c r="A67" s="29" t="s">
        <v>125</v>
      </c>
      <c r="B67" s="30" t="s">
        <v>126</v>
      </c>
      <c r="C67" s="31">
        <v>43986470</v>
      </c>
      <c r="D67" s="31">
        <v>87893015.579999998</v>
      </c>
      <c r="E67" s="31">
        <v>87144475.200000003</v>
      </c>
      <c r="F67" s="31">
        <v>87117495.200000003</v>
      </c>
      <c r="G67" s="32">
        <f t="shared" si="3"/>
        <v>198.0552092495715</v>
      </c>
      <c r="H67" s="32">
        <f t="shared" si="6"/>
        <v>99.117654144777731</v>
      </c>
      <c r="I67" s="32">
        <f t="shared" si="7"/>
        <v>99.969039919125009</v>
      </c>
    </row>
    <row r="68" spans="1:9" ht="15.75" x14ac:dyDescent="0.25">
      <c r="A68" s="29" t="s">
        <v>127</v>
      </c>
      <c r="B68" s="30" t="s">
        <v>128</v>
      </c>
      <c r="C68" s="31">
        <v>197271500</v>
      </c>
      <c r="D68" s="31">
        <v>491922134.06999999</v>
      </c>
      <c r="E68" s="31">
        <v>567270886.5</v>
      </c>
      <c r="F68" s="31">
        <v>523862690.63999999</v>
      </c>
      <c r="G68" s="32">
        <f t="shared" si="3"/>
        <v>265.55416805772751</v>
      </c>
      <c r="H68" s="32">
        <f t="shared" si="6"/>
        <v>106.49301065307522</v>
      </c>
      <c r="I68" s="32">
        <f t="shared" si="7"/>
        <v>92.347889360615028</v>
      </c>
    </row>
    <row r="69" spans="1:9" ht="15.75" x14ac:dyDescent="0.25">
      <c r="A69" s="29" t="s">
        <v>129</v>
      </c>
      <c r="B69" s="30" t="s">
        <v>130</v>
      </c>
      <c r="C69" s="31">
        <v>80914700</v>
      </c>
      <c r="D69" s="31">
        <v>144326349.44999999</v>
      </c>
      <c r="E69" s="31">
        <v>143987976.56999999</v>
      </c>
      <c r="F69" s="31">
        <v>143987669.88999999</v>
      </c>
      <c r="G69" s="32">
        <f t="shared" si="3"/>
        <v>177.94995209770289</v>
      </c>
      <c r="H69" s="32">
        <f t="shared" si="6"/>
        <v>99.765337679993536</v>
      </c>
      <c r="I69" s="32">
        <f t="shared" si="7"/>
        <v>99.999787009993952</v>
      </c>
    </row>
    <row r="70" spans="1:9" ht="31.5" x14ac:dyDescent="0.25">
      <c r="A70" s="29" t="s">
        <v>131</v>
      </c>
      <c r="B70" s="30" t="s">
        <v>132</v>
      </c>
      <c r="C70" s="31">
        <v>33796000</v>
      </c>
      <c r="D70" s="31">
        <v>25713096.190000001</v>
      </c>
      <c r="E70" s="31">
        <v>24999881.34</v>
      </c>
      <c r="F70" s="31">
        <v>24999881.34</v>
      </c>
      <c r="G70" s="32">
        <f t="shared" si="3"/>
        <v>73.972900165700082</v>
      </c>
      <c r="H70" s="32">
        <f t="shared" si="6"/>
        <v>97.226258383160499</v>
      </c>
      <c r="I70" s="32">
        <f t="shared" si="7"/>
        <v>100</v>
      </c>
    </row>
    <row r="71" spans="1:9" s="4" customFormat="1" ht="15.75" x14ac:dyDescent="0.25">
      <c r="A71" s="25" t="s">
        <v>133</v>
      </c>
      <c r="B71" s="26" t="s">
        <v>134</v>
      </c>
      <c r="C71" s="27">
        <f>SUM(C72:C74)</f>
        <v>210065900</v>
      </c>
      <c r="D71" s="27">
        <f>SUM(D72:D74)</f>
        <v>213024436.72</v>
      </c>
      <c r="E71" s="27">
        <f>SUM(E72:E74)</f>
        <v>220561007.38999999</v>
      </c>
      <c r="F71" s="27">
        <f>SUM(F72:F74)</f>
        <v>220561007.38999999</v>
      </c>
      <c r="G71" s="28">
        <f t="shared" si="3"/>
        <v>104.9961023612114</v>
      </c>
      <c r="H71" s="28">
        <f t="shared" si="6"/>
        <v>103.5378901998488</v>
      </c>
      <c r="I71" s="28">
        <f t="shared" si="7"/>
        <v>100</v>
      </c>
    </row>
    <row r="72" spans="1:9" ht="15.75" x14ac:dyDescent="0.25">
      <c r="A72" s="29" t="s">
        <v>135</v>
      </c>
      <c r="B72" s="30" t="s">
        <v>136</v>
      </c>
      <c r="C72" s="31">
        <v>155376000</v>
      </c>
      <c r="D72" s="31">
        <v>165749462.59999999</v>
      </c>
      <c r="E72" s="31">
        <v>170408462.59999999</v>
      </c>
      <c r="F72" s="31">
        <v>170408462.59999999</v>
      </c>
      <c r="G72" s="32">
        <f t="shared" si="3"/>
        <v>109.67489354855317</v>
      </c>
      <c r="H72" s="32">
        <f t="shared" si="6"/>
        <v>102.81086884199648</v>
      </c>
      <c r="I72" s="32">
        <f t="shared" si="7"/>
        <v>100</v>
      </c>
    </row>
    <row r="73" spans="1:9" ht="15.75" x14ac:dyDescent="0.25">
      <c r="A73" s="29" t="s">
        <v>137</v>
      </c>
      <c r="B73" s="30" t="s">
        <v>138</v>
      </c>
      <c r="C73" s="31">
        <v>48389900</v>
      </c>
      <c r="D73" s="31">
        <v>45193272.520000003</v>
      </c>
      <c r="E73" s="31">
        <v>48070843.189999998</v>
      </c>
      <c r="F73" s="31">
        <v>48070843.189999998</v>
      </c>
      <c r="G73" s="32">
        <f t="shared" si="3"/>
        <v>99.340654124104404</v>
      </c>
      <c r="H73" s="32">
        <f t="shared" si="6"/>
        <v>106.36725448179602</v>
      </c>
      <c r="I73" s="32">
        <f t="shared" si="7"/>
        <v>100</v>
      </c>
    </row>
    <row r="74" spans="1:9" ht="31.5" x14ac:dyDescent="0.25">
      <c r="A74" s="29" t="s">
        <v>139</v>
      </c>
      <c r="B74" s="30" t="s">
        <v>140</v>
      </c>
      <c r="C74" s="31">
        <v>6300000</v>
      </c>
      <c r="D74" s="31">
        <v>2081701.6</v>
      </c>
      <c r="E74" s="31">
        <v>2081701.6</v>
      </c>
      <c r="F74" s="31">
        <v>2081701.6</v>
      </c>
      <c r="G74" s="32">
        <f t="shared" si="3"/>
        <v>33.042882539682537</v>
      </c>
      <c r="H74" s="32">
        <f t="shared" si="6"/>
        <v>100</v>
      </c>
      <c r="I74" s="32">
        <f t="shared" si="7"/>
        <v>100</v>
      </c>
    </row>
    <row r="75" spans="1:9" s="4" customFormat="1" ht="31.5" x14ac:dyDescent="0.25">
      <c r="A75" s="25" t="s">
        <v>141</v>
      </c>
      <c r="B75" s="26" t="s">
        <v>142</v>
      </c>
      <c r="C75" s="27">
        <f>SUM(C76)</f>
        <v>1637123000</v>
      </c>
      <c r="D75" s="27">
        <f>SUM(D76)</f>
        <v>1091640169.8099999</v>
      </c>
      <c r="E75" s="27">
        <f>SUM(E76)</f>
        <v>1091640169.8099999</v>
      </c>
      <c r="F75" s="27">
        <f>SUM(F76)</f>
        <v>1091640169.8099999</v>
      </c>
      <c r="G75" s="28">
        <f t="shared" si="3"/>
        <v>66.68040030040504</v>
      </c>
      <c r="H75" s="28">
        <f t="shared" si="6"/>
        <v>100</v>
      </c>
      <c r="I75" s="28">
        <f t="shared" si="7"/>
        <v>100</v>
      </c>
    </row>
    <row r="76" spans="1:9" ht="31.5" x14ac:dyDescent="0.25">
      <c r="A76" s="29" t="s">
        <v>143</v>
      </c>
      <c r="B76" s="30" t="s">
        <v>144</v>
      </c>
      <c r="C76" s="31">
        <v>1637123000</v>
      </c>
      <c r="D76" s="31">
        <v>1091640169.8099999</v>
      </c>
      <c r="E76" s="31">
        <v>1091640169.8099999</v>
      </c>
      <c r="F76" s="31">
        <v>1091640169.8099999</v>
      </c>
      <c r="G76" s="32">
        <f t="shared" si="3"/>
        <v>66.68040030040504</v>
      </c>
      <c r="H76" s="32">
        <f t="shared" si="6"/>
        <v>100</v>
      </c>
      <c r="I76" s="32">
        <f t="shared" si="7"/>
        <v>100</v>
      </c>
    </row>
    <row r="77" spans="1:9" s="4" customFormat="1" ht="47.25" x14ac:dyDescent="0.25">
      <c r="A77" s="25" t="s">
        <v>145</v>
      </c>
      <c r="B77" s="26" t="s">
        <v>146</v>
      </c>
      <c r="C77" s="27">
        <f>SUM(C78:C80)</f>
        <v>1519789713</v>
      </c>
      <c r="D77" s="27">
        <f>SUM(D78:D80)</f>
        <v>1091996087.1399999</v>
      </c>
      <c r="E77" s="27">
        <f>SUM(E78:E80)</f>
        <v>1092456653.1900001</v>
      </c>
      <c r="F77" s="27">
        <f>SUM(F78:F80)</f>
        <v>1092436653.1900001</v>
      </c>
      <c r="G77" s="28">
        <f t="shared" si="3"/>
        <v>71.880776915746907</v>
      </c>
      <c r="H77" s="28">
        <f t="shared" si="6"/>
        <v>100.04034502093813</v>
      </c>
      <c r="I77" s="28">
        <f t="shared" si="7"/>
        <v>99.998169263746846</v>
      </c>
    </row>
    <row r="78" spans="1:9" ht="47.25" x14ac:dyDescent="0.25">
      <c r="A78" s="29" t="s">
        <v>147</v>
      </c>
      <c r="B78" s="30" t="s">
        <v>148</v>
      </c>
      <c r="C78" s="31">
        <v>441022398</v>
      </c>
      <c r="D78" s="31">
        <v>331278264</v>
      </c>
      <c r="E78" s="31">
        <v>331278264</v>
      </c>
      <c r="F78" s="31">
        <v>331278264</v>
      </c>
      <c r="G78" s="32">
        <f t="shared" si="3"/>
        <v>75.115972681278649</v>
      </c>
      <c r="H78" s="32">
        <f t="shared" si="6"/>
        <v>100</v>
      </c>
      <c r="I78" s="32">
        <f t="shared" si="7"/>
        <v>100</v>
      </c>
    </row>
    <row r="79" spans="1:9" ht="18" customHeight="1" x14ac:dyDescent="0.25">
      <c r="A79" s="5" t="s">
        <v>149</v>
      </c>
      <c r="B79" s="30">
        <v>1402</v>
      </c>
      <c r="C79" s="31">
        <v>268730000</v>
      </c>
      <c r="D79" s="31">
        <v>0</v>
      </c>
      <c r="E79" s="31">
        <v>0</v>
      </c>
      <c r="F79" s="31">
        <v>0</v>
      </c>
      <c r="G79" s="32">
        <f t="shared" si="3"/>
        <v>0</v>
      </c>
      <c r="H79" s="32"/>
      <c r="I79" s="32"/>
    </row>
    <row r="80" spans="1:9" ht="31.5" x14ac:dyDescent="0.25">
      <c r="A80" s="29" t="s">
        <v>150</v>
      </c>
      <c r="B80" s="30" t="s">
        <v>151</v>
      </c>
      <c r="C80" s="31">
        <v>810037315</v>
      </c>
      <c r="D80" s="31">
        <v>760717823.13999999</v>
      </c>
      <c r="E80" s="31">
        <v>761178389.19000006</v>
      </c>
      <c r="F80" s="31">
        <v>761158389.19000006</v>
      </c>
      <c r="G80" s="32">
        <f t="shared" si="3"/>
        <v>93.965842695777553</v>
      </c>
      <c r="H80" s="32">
        <f>F80/D80*100</f>
        <v>100.05791451660507</v>
      </c>
      <c r="I80" s="32">
        <f>F80/E80*100</f>
        <v>99.997372495030859</v>
      </c>
    </row>
    <row r="81" spans="1:9" s="4" customFormat="1" ht="23.65" customHeight="1" x14ac:dyDescent="0.25">
      <c r="A81" s="34" t="s">
        <v>152</v>
      </c>
      <c r="B81" s="35"/>
      <c r="C81" s="27">
        <f>C6+C17+C19+C24+C34+C39+C43+C50+C53+C60+C66+C71+C75+C77</f>
        <v>46853156099.75</v>
      </c>
      <c r="D81" s="27">
        <f>D6+D17+D19+D24+D34+D39+D43+D50+D53+D60+D66+D71+D75+D77</f>
        <v>49201256700.470001</v>
      </c>
      <c r="E81" s="27">
        <f>E6+E17+E19+E24+E34+E39+E43+E50+E53+E60+E66+E71+E75+E77</f>
        <v>49775813667.919998</v>
      </c>
      <c r="F81" s="27">
        <f>F6+F17+F19+F24+F34+F39+F43+F50+F53+F60+F66+F71+F75+F77</f>
        <v>47503841950.979996</v>
      </c>
      <c r="G81" s="27">
        <f>F81/C81*100</f>
        <v>101.38877699048638</v>
      </c>
      <c r="H81" s="28">
        <f>F81/D81*100</f>
        <v>96.550058142165724</v>
      </c>
      <c r="I81" s="28">
        <f>F81/E81*100</f>
        <v>95.435591003901038</v>
      </c>
    </row>
    <row r="82" spans="1:9" x14ac:dyDescent="0.2">
      <c r="A82" s="2" t="s">
        <v>0</v>
      </c>
    </row>
    <row r="83" spans="1:9" ht="15.75" x14ac:dyDescent="0.2">
      <c r="A83" s="9"/>
      <c r="B83" s="10"/>
      <c r="C83" s="10"/>
      <c r="D83" s="11"/>
      <c r="E83" s="14"/>
      <c r="F83" s="15"/>
      <c r="G83" s="15"/>
    </row>
    <row r="84" spans="1:9" ht="15.75" x14ac:dyDescent="0.2">
      <c r="A84" s="12"/>
      <c r="B84" s="12"/>
      <c r="C84" s="12"/>
      <c r="D84" s="11"/>
    </row>
  </sheetData>
  <mergeCells count="1">
    <mergeCell ref="A2:I2"/>
  </mergeCells>
  <pageMargins left="0.59055118110236227" right="0.19685039370078741" top="0.59055118110236227" bottom="0.39370078740157483" header="0.31496062992125984" footer="0.31496062992125984"/>
  <pageSetup paperSize="9" scale="69" firstPageNumber="513" fitToHeight="0" orientation="landscape" r:id="rId1"/>
  <headerFooter alignWithMargins="0">
    <oddHeader>&amp;R&amp;14&amp;P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год</vt:lpstr>
      <vt:lpstr>'отчет год'!Заголовки_для_печати</vt:lpstr>
      <vt:lpstr>'отчет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2016-06-10T15:34:48Z</dcterms:modified>
</cp:coreProperties>
</file>